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'Rückseite'!$A$1:$H$47</definedName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<sst xmlns="http://schemas.openxmlformats.org/spreadsheetml/2006/main" count="87" uniqueCount="62">
  <si>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</si>
  <si>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</si>
  <si>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</si>
  <si>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</si>
  <si>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</si>
  <si>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</si>
  <si>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</si>
  <si>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</si>
  <si>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</si>
  <si>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</si>
  <si>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</si>
  <si>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</si>
  <si>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</si>
  <si>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</si>
  <si>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</si>
  <si>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</si>
  <si>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</si>
  <si>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</si>
  <si>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</si>
  <si>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</si>
  <si>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</si>
  <si>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</si>
  <si>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</si>
  <si>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</si>
  <si>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</si>
  <si>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</si>
  <si>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</si>
  <si>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</si>
  <si>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</si>
  <si>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</si>
  <si>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Die Präsidentin, der Präsident / La présidente, le président / 
La presidentessa, il presidente</t>
  </si>
  <si>
    <t>Für die Prüfungskommission / Pour la commission d'examen / Per la commissione d'esame</t>
  </si>
  <si>
    <t>Prüfungsergebnis / Résultat de l'examen / Risultato d'esame</t>
  </si>
  <si>
    <t>Zahntechnikerin EFZ / Zahntechniker EFZ</t>
  </si>
  <si>
    <t>Technicienne-dentiste CFC / Technicien-dentiste CFC</t>
  </si>
  <si>
    <t>Odontotecnica AFC / Odontotecnico AFC</t>
  </si>
  <si>
    <t xml:space="preserve">Gemäss der Verordnung über die berufliche Grundbildung vom 30.11.2007 / Ordonnances sur la formation professionnelle initiale 30.11.2007 / 
Ordinanze sulla formazione professionale di base 30.11.2007 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</si>
  <si>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</si>
  <si>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e.</t>
  </si>
  <si>
    <t>Qualifikationsbereich Praktische Arbeit / Domaine de qualification Travaux pratiques / Settore di qualificazione Conoscenze professionali</t>
  </si>
  <si>
    <r>
      <t xml:space="preserve">Qualifikationsbereich Praktische Arbeiten </t>
    </r>
    <r>
      <rPr>
        <sz val="9"/>
        <rFont val="Arial"/>
        <family val="2"/>
      </rPr>
      <t>(32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(32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(32 ore)</t>
    </r>
  </si>
  <si>
    <t>Abnehmbare Prothetik / Prothèses amovibles / protetica amovibile</t>
  </si>
  <si>
    <t>Festsitzende Prothetik / Prothèses fixes / protetica inamovibile</t>
  </si>
  <si>
    <t>Abnehmbare Prothetik / Prothèses amo-vibles / Protetica amovibile</t>
  </si>
  <si>
    <t>Festsitzende Prothetik / Prothèses fixes / Protetica inamovibile</t>
  </si>
  <si>
    <t>Kieferorthopädie / Orthopédie dento-faciale / Ortopedia mascellare</t>
  </si>
  <si>
    <t>Praktische Arbeit / Travaux pratiques / Lavori pratici</t>
  </si>
  <si>
    <t>Teilprüfung / Examen partiel / Esame parziale</t>
  </si>
  <si>
    <r>
      <t xml:space="preserve">Qualifikationsbereich Teilprüfung </t>
    </r>
    <r>
      <rPr>
        <sz val="9"/>
        <rFont val="Arial"/>
        <family val="2"/>
      </rPr>
      <t xml:space="preserve">(16 Stunden) / </t>
    </r>
    <r>
      <rPr>
        <b/>
        <sz val="9"/>
        <rFont val="Arial"/>
        <family val="2"/>
      </rPr>
      <t xml:space="preserve">Domaine de qualification Examen partiel </t>
    </r>
    <r>
      <rPr>
        <sz val="9"/>
        <rFont val="Arial"/>
        <family val="2"/>
      </rPr>
      <t>(16 heures) /</t>
    </r>
    <r>
      <rPr>
        <b/>
        <sz val="9"/>
        <rFont val="Arial"/>
        <family val="2"/>
      </rPr>
      <t xml:space="preserve"> 
Settore di qualificazione Connoscenze Esame parziale </t>
    </r>
    <r>
      <rPr>
        <sz val="9"/>
        <rFont val="Arial"/>
        <family val="2"/>
      </rPr>
      <t>(16 ore)</t>
    </r>
  </si>
  <si>
    <r>
      <t xml:space="preserve">Note gemäss Bestehensnorm </t>
    </r>
    <r>
      <rPr>
        <sz val="9"/>
        <rFont val="Arial"/>
        <family val="2"/>
      </rPr>
      <t>(Art. 18 Abs. 1b)</t>
    </r>
    <r>
      <rPr>
        <b/>
        <sz val="9"/>
        <rFont val="Arial"/>
        <family val="2"/>
      </rPr>
      <t xml:space="preserve"> / Note d'après les conditions de réussite </t>
    </r>
    <r>
      <rPr>
        <sz val="9"/>
        <rFont val="Arial"/>
        <family val="2"/>
      </rPr>
      <t xml:space="preserve">(Art. 18 al. 1b) </t>
    </r>
    <r>
      <rPr>
        <b/>
        <sz val="9"/>
        <rFont val="Arial"/>
        <family val="2"/>
      </rPr>
      <t>/ 
Nota in base alla norma fissante le conitioni di superamento</t>
    </r>
    <r>
      <rPr>
        <sz val="9"/>
        <rFont val="Arial"/>
        <family val="2"/>
      </rPr>
      <t xml:space="preserve"> (Art. 18 cpv. 1b)</t>
    </r>
  </si>
  <si>
    <t>Qualifikationsbereich Teilprüfung/ Domaine de qualification Examen partiel / Settore di qualificazion Esame parziale</t>
  </si>
  <si>
    <t>Die Prüfung ist bestanden, wenn weder die Gesamtnote noch das Mittel der Teilprüfung und der Note der Abschlussprüfung "praktische"Arbeit" den Wert 4 unterschreiten.  / L'examen est réussi si la note globale et la moyenne résultant de la note de l’examen partiel et de la note de l’examen final «travail pratique» sont égales ou supérieures à 4,0. / L’esame finale è superato se la nota complessiva et la media della nota dell’esame parziale e della nota dell’esame finale «lavoro pratico» raggiunge o supera il 4.</t>
  </si>
  <si>
    <t>*  Auf eine Dezimalstelle zu runden / A arrondir à une décimale / Approssimare a un decimale
** Auf eine ganze oder halbe Note gerundet / A arrondir à une note entière ou à une demi-note / Arrotondare al punto o al mezzo punto</t>
  </si>
  <si>
    <t>Noten**/ 
Notes**/Note**</t>
  </si>
  <si>
    <t>Noten**/
Notes**/
Note**</t>
  </si>
  <si>
    <t>Erfahrungsnote Berufskundlicher Unterricht** / Note d'expérience Enseignement professionnel** / Nota relativa Insegnamente di materie professionali specifiche**</t>
  </si>
  <si>
    <r>
      <t>Gewicht./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Ponderaz.</t>
    </r>
  </si>
  <si>
    <t xml:space="preserve">: 100% = Gesamtnote* /  
        Note globale* /
        Nota globale* /
</t>
  </si>
  <si>
    <t xml:space="preserve">                          : 2 =  Note des Qualifikationsbereichs* /
                                   Note de domaine de qualification* /
                                   Nota di settore di qualificazione* /</t>
  </si>
  <si>
    <t xml:space="preserve">                       : 5 =  Note des Qualifikationsbereichs* /
                                 Note de domaine de qualification* /
                                 Nota di settore di qualificazione* /</t>
  </si>
  <si>
    <t xml:space="preserve">                            =  Note des Qualifikationsbereichs* /
                                 Note de domaine de qualification* /
                                 Nota di settore di qualificazione* /</t>
  </si>
  <si>
    <r>
      <t>Gewicht. in %/ 
Coefficient en %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Ponderaz. in %</t>
    </r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</si>
</sst>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00000000000000000000000000000"/>
    <numFmt numFmtId="180" formatCode="0.000000000000"/>
    <numFmt numFmtId="181" formatCode="0.00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right" vertical="top"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2" fontId="4" fillId="0" borderId="20" xfId="0" applyNumberFormat="1" applyFont="1" applyFill="1" applyBorder="1" applyAlignment="1">
      <alignment horizontal="center" vertical="center" wrapText="1"/>
    </xf>
    <xf numFmtId="12" fontId="4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2" fontId="3" fillId="0" borderId="2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9" sqref="A29:C3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54103</v>
      </c>
      <c r="B1" s="69" t="s">
        <v>33</v>
      </c>
      <c r="C1" s="69"/>
      <c r="D1" s="69"/>
      <c r="E1" s="70"/>
      <c r="F1" s="68" t="s">
        <v>19</v>
      </c>
      <c r="G1" s="29"/>
    </row>
    <row r="2" spans="2:7" s="3" customFormat="1" ht="14.25" customHeight="1">
      <c r="B2" s="69" t="s">
        <v>34</v>
      </c>
      <c r="C2" s="69"/>
      <c r="D2" s="69"/>
      <c r="E2" s="70"/>
      <c r="F2" s="68"/>
      <c r="G2" s="12"/>
    </row>
    <row r="3" spans="2:7" s="3" customFormat="1" ht="14.25" customHeight="1">
      <c r="B3" s="69" t="s">
        <v>35</v>
      </c>
      <c r="C3" s="69"/>
      <c r="D3" s="69"/>
      <c r="E3" s="70"/>
      <c r="F3" s="71" t="s">
        <v>20</v>
      </c>
      <c r="G3" s="23"/>
    </row>
    <row r="4" s="3" customFormat="1" ht="15.75" customHeight="1" thickBot="1">
      <c r="F4" s="72"/>
    </row>
    <row r="5" spans="1:8" s="2" customFormat="1" ht="17.25" customHeight="1">
      <c r="A5" s="20"/>
      <c r="B5" s="63" t="s">
        <v>22</v>
      </c>
      <c r="C5" s="63"/>
      <c r="D5" s="63"/>
      <c r="E5" s="63"/>
      <c r="F5" s="63"/>
      <c r="G5" s="21"/>
      <c r="H5" s="13"/>
    </row>
    <row r="6" spans="1:8" s="2" customFormat="1" ht="17.25" customHeight="1" thickBot="1">
      <c r="A6" s="64" t="s">
        <v>23</v>
      </c>
      <c r="B6" s="65"/>
      <c r="C6" s="65"/>
      <c r="D6" s="65"/>
      <c r="E6" s="65"/>
      <c r="F6" s="65"/>
      <c r="G6" s="66"/>
      <c r="H6" s="13"/>
    </row>
    <row r="7" s="3" customFormat="1" ht="11.25" customHeight="1"/>
    <row r="8" spans="1:7" s="3" customFormat="1" ht="21" customHeight="1">
      <c r="A8" s="67" t="s">
        <v>36</v>
      </c>
      <c r="B8" s="67"/>
      <c r="C8" s="67"/>
      <c r="D8" s="67"/>
      <c r="E8" s="67"/>
      <c r="F8" s="67"/>
      <c r="G8" s="67"/>
    </row>
    <row r="9" s="2" customFormat="1" ht="12.75"/>
    <row r="10" spans="1:7" s="5" customFormat="1" ht="12" customHeight="1">
      <c r="A10" s="62" t="s">
        <v>17</v>
      </c>
      <c r="B10" s="62"/>
      <c r="C10" s="62"/>
      <c r="D10" s="62"/>
      <c r="E10" s="62"/>
      <c r="F10" s="62"/>
      <c r="G10" s="62"/>
    </row>
    <row r="11" s="3" customFormat="1" ht="9"/>
    <row r="12" spans="1:7" s="3" customFormat="1" ht="9">
      <c r="A12" s="73" t="s">
        <v>0</v>
      </c>
      <c r="B12" s="73"/>
      <c r="C12" s="54"/>
      <c r="D12" s="54"/>
      <c r="E12" s="54"/>
      <c r="F12" s="54"/>
      <c r="G12" s="54"/>
    </row>
    <row r="13" spans="1:7" s="5" customFormat="1" ht="10.5" customHeight="1">
      <c r="A13" s="74"/>
      <c r="B13" s="74"/>
      <c r="C13" s="53"/>
      <c r="D13" s="53"/>
      <c r="E13" s="53"/>
      <c r="F13" s="53"/>
      <c r="G13" s="53"/>
    </row>
    <row r="14" s="3" customFormat="1" ht="9"/>
    <row r="15" spans="1:7" s="3" customFormat="1" ht="9">
      <c r="A15" s="73" t="s">
        <v>5</v>
      </c>
      <c r="B15" s="73"/>
      <c r="C15" s="55"/>
      <c r="D15" s="54"/>
      <c r="E15" s="54"/>
      <c r="F15" s="54"/>
      <c r="G15" s="54"/>
    </row>
    <row r="16" spans="1:7" s="5" customFormat="1" ht="12">
      <c r="A16" s="74"/>
      <c r="B16" s="74"/>
      <c r="C16" s="53"/>
      <c r="D16" s="53"/>
      <c r="E16" s="53"/>
      <c r="F16" s="53"/>
      <c r="G16" s="53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75" t="s">
        <v>1</v>
      </c>
      <c r="B19" s="76"/>
      <c r="C19" s="76"/>
      <c r="D19" s="76"/>
      <c r="E19" s="76"/>
      <c r="F19" s="76"/>
      <c r="G19" s="77"/>
    </row>
    <row r="20" spans="1:7" s="3" customFormat="1" ht="9">
      <c r="A20" s="78" t="s">
        <v>2</v>
      </c>
      <c r="B20" s="79"/>
      <c r="C20" s="79"/>
      <c r="D20" s="79"/>
      <c r="E20" s="79"/>
      <c r="F20" s="79"/>
      <c r="G20" s="80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60" t="s">
        <v>3</v>
      </c>
      <c r="B23" s="61"/>
      <c r="C23" s="61"/>
      <c r="D23" s="61"/>
      <c r="E23" s="61"/>
      <c r="F23" s="61"/>
      <c r="G23" s="61"/>
    </row>
    <row r="24" s="3" customFormat="1" ht="9"/>
    <row r="25" spans="1:7" s="3" customFormat="1" ht="30" customHeight="1">
      <c r="A25" s="84" t="s">
        <v>16</v>
      </c>
      <c r="B25" s="85"/>
      <c r="C25" s="85"/>
      <c r="D25" s="85"/>
      <c r="E25" s="85"/>
      <c r="F25" s="85"/>
      <c r="G25" s="85"/>
    </row>
    <row r="26" s="3" customFormat="1" ht="9"/>
    <row r="27" spans="1:7" s="3" customFormat="1" ht="191.25" customHeight="1">
      <c r="A27" s="56"/>
      <c r="B27" s="57"/>
      <c r="C27" s="57"/>
      <c r="D27" s="57"/>
      <c r="E27" s="57"/>
      <c r="F27" s="57"/>
      <c r="G27" s="58"/>
    </row>
    <row r="28" s="3" customFormat="1" ht="9"/>
    <row r="29" spans="1:7" s="3" customFormat="1" ht="9">
      <c r="A29" s="59" t="s">
        <v>6</v>
      </c>
      <c r="B29" s="59"/>
      <c r="C29" s="59"/>
      <c r="E29" s="59" t="s">
        <v>18</v>
      </c>
      <c r="F29" s="59"/>
      <c r="G29" s="59"/>
    </row>
    <row r="30" spans="1:7" s="3" customFormat="1" ht="9">
      <c r="A30" s="59"/>
      <c r="B30" s="59"/>
      <c r="C30" s="59"/>
      <c r="E30" s="59"/>
      <c r="F30" s="59"/>
      <c r="G30" s="59"/>
    </row>
    <row r="31" spans="1:7" s="3" customFormat="1" ht="33" customHeight="1">
      <c r="A31" s="83"/>
      <c r="B31" s="83"/>
      <c r="C31" s="83"/>
      <c r="E31" s="53"/>
      <c r="F31" s="53"/>
      <c r="G31" s="53"/>
    </row>
    <row r="32" spans="5:7" s="3" customFormat="1" ht="33.75" customHeight="1">
      <c r="E32" s="53"/>
      <c r="F32" s="53"/>
      <c r="G32" s="53"/>
    </row>
    <row r="33" spans="5:7" s="3" customFormat="1" ht="9" customHeight="1">
      <c r="E33" s="11"/>
      <c r="F33" s="11"/>
      <c r="G33" s="11"/>
    </row>
    <row r="34" spans="1:7" s="3" customFormat="1" ht="9">
      <c r="A34" s="81" t="s">
        <v>4</v>
      </c>
      <c r="B34" s="82"/>
      <c r="C34" s="82"/>
      <c r="D34" s="82"/>
      <c r="E34" s="82"/>
      <c r="F34" s="82"/>
      <c r="G34" s="82"/>
    </row>
    <row r="35" spans="1:7" s="3" customFormat="1" ht="9">
      <c r="A35" s="82"/>
      <c r="B35" s="82"/>
      <c r="C35" s="82"/>
      <c r="D35" s="82"/>
      <c r="E35" s="82"/>
      <c r="F35" s="82"/>
      <c r="G35" s="82"/>
    </row>
    <row r="36" spans="1:7" s="3" customFormat="1" ht="12.75" customHeight="1">
      <c r="A36" s="82"/>
      <c r="B36" s="82"/>
      <c r="C36" s="82"/>
      <c r="D36" s="82"/>
      <c r="E36" s="82"/>
      <c r="F36" s="82"/>
      <c r="G36" s="82"/>
    </row>
    <row r="37" spans="1:7" s="3" customFormat="1" ht="9" hidden="1">
      <c r="A37" s="82"/>
      <c r="B37" s="82"/>
      <c r="C37" s="82"/>
      <c r="D37" s="82"/>
      <c r="E37" s="82"/>
      <c r="F37" s="82"/>
      <c r="G37" s="82"/>
    </row>
    <row r="38" spans="1:7" s="3" customFormat="1" ht="16.5" customHeight="1">
      <c r="A38" s="60" t="s">
        <v>15</v>
      </c>
      <c r="B38" s="60"/>
      <c r="C38" s="60"/>
      <c r="D38" s="60"/>
      <c r="E38" s="60"/>
      <c r="F38" s="60"/>
      <c r="G38" s="60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20.00390625" style="0" customWidth="1"/>
    <col min="4" max="4" width="8.57421875" style="0" customWidth="1"/>
    <col min="5" max="5" width="11.28125" style="0" customWidth="1"/>
    <col min="6" max="6" width="8.57421875" style="0" customWidth="1"/>
    <col min="7" max="7" width="32.421875" style="0" customWidth="1"/>
    <col min="8" max="8" width="11.140625" style="0" customWidth="1"/>
  </cols>
  <sheetData>
    <row r="1" spans="1:8" s="3" customFormat="1" ht="15" customHeight="1">
      <c r="A1" s="110">
        <f>Vorderseite!A1</f>
        <v>54103</v>
      </c>
      <c r="B1" s="110"/>
      <c r="D1" s="3" t="s">
        <v>21</v>
      </c>
      <c r="F1" s="111">
        <f>REPT(Vorderseite!C12,1)</f>
      </c>
      <c r="G1" s="111"/>
      <c r="H1" s="111"/>
    </row>
    <row r="2" s="3" customFormat="1" ht="7.5" customHeight="1"/>
    <row r="3" spans="1:8" s="5" customFormat="1" ht="12">
      <c r="A3" s="99" t="s">
        <v>48</v>
      </c>
      <c r="B3" s="99"/>
      <c r="C3" s="99"/>
      <c r="D3" s="99"/>
      <c r="E3" s="99"/>
      <c r="F3" s="99"/>
      <c r="G3" s="99"/>
      <c r="H3" s="100"/>
    </row>
    <row r="4" spans="1:8" s="5" customFormat="1" ht="12" customHeight="1">
      <c r="A4" s="99"/>
      <c r="B4" s="99"/>
      <c r="C4" s="99"/>
      <c r="D4" s="99"/>
      <c r="E4" s="99"/>
      <c r="F4" s="99"/>
      <c r="G4" s="99"/>
      <c r="H4" s="100"/>
    </row>
    <row r="5" s="3" customFormat="1" ht="2.25" customHeight="1" hidden="1"/>
    <row r="6" spans="1:10" s="3" customFormat="1" ht="19.5" customHeight="1">
      <c r="A6" s="95" t="s">
        <v>7</v>
      </c>
      <c r="B6" s="96"/>
      <c r="C6" s="96"/>
      <c r="D6" s="97"/>
      <c r="E6" s="34" t="s">
        <v>53</v>
      </c>
      <c r="F6" s="95" t="s">
        <v>9</v>
      </c>
      <c r="G6" s="96"/>
      <c r="H6" s="97"/>
      <c r="J6" s="48">
        <v>1</v>
      </c>
    </row>
    <row r="7" spans="1:10" s="3" customFormat="1" ht="25.5" customHeight="1">
      <c r="A7" s="38" t="s">
        <v>8</v>
      </c>
      <c r="B7" s="94" t="s">
        <v>41</v>
      </c>
      <c r="C7" s="94"/>
      <c r="D7" s="94"/>
      <c r="E7" s="37"/>
      <c r="F7" s="103"/>
      <c r="G7" s="103"/>
      <c r="H7" s="103"/>
      <c r="J7" s="48">
        <v>1.5</v>
      </c>
    </row>
    <row r="8" spans="1:10" s="3" customFormat="1" ht="25.5" customHeight="1" thickBot="1">
      <c r="A8" s="38" t="s">
        <v>10</v>
      </c>
      <c r="B8" s="94" t="s">
        <v>42</v>
      </c>
      <c r="C8" s="94"/>
      <c r="D8" s="94"/>
      <c r="E8" s="37"/>
      <c r="F8" s="103"/>
      <c r="G8" s="103"/>
      <c r="H8" s="103"/>
      <c r="J8" s="48">
        <v>2</v>
      </c>
    </row>
    <row r="9" spans="1:10" s="3" customFormat="1" ht="27.75" customHeight="1" thickBot="1" thickTop="1">
      <c r="A9" s="7"/>
      <c r="B9" s="8"/>
      <c r="C9" s="8"/>
      <c r="D9" s="8"/>
      <c r="E9" s="25">
        <f>SUM(E7:E8)</f>
        <v>0</v>
      </c>
      <c r="F9" s="90" t="s">
        <v>58</v>
      </c>
      <c r="G9" s="91"/>
      <c r="H9" s="26">
        <f>SUM(E9/2)</f>
        <v>0</v>
      </c>
      <c r="J9" s="48">
        <v>2.5</v>
      </c>
    </row>
    <row r="10" spans="1:10" s="3" customFormat="1" ht="8.25" customHeight="1" thickTop="1">
      <c r="A10" s="7"/>
      <c r="B10" s="8"/>
      <c r="C10" s="8"/>
      <c r="D10" s="8"/>
      <c r="E10" s="22"/>
      <c r="F10" s="41"/>
      <c r="G10" s="10"/>
      <c r="H10" s="42"/>
      <c r="J10" s="48">
        <v>3</v>
      </c>
    </row>
    <row r="11" spans="1:10" s="5" customFormat="1" ht="24" customHeight="1">
      <c r="A11" s="88" t="s">
        <v>40</v>
      </c>
      <c r="B11" s="88"/>
      <c r="C11" s="88"/>
      <c r="D11" s="88"/>
      <c r="E11" s="88"/>
      <c r="F11" s="88"/>
      <c r="G11" s="88"/>
      <c r="H11" s="89"/>
      <c r="J11" s="48">
        <v>3.5</v>
      </c>
    </row>
    <row r="12" spans="1:10" s="3" customFormat="1" ht="27.75" customHeight="1">
      <c r="A12" s="95" t="s">
        <v>7</v>
      </c>
      <c r="B12" s="96"/>
      <c r="C12" s="97"/>
      <c r="D12" s="33" t="s">
        <v>54</v>
      </c>
      <c r="E12" s="33" t="s">
        <v>56</v>
      </c>
      <c r="F12" s="34" t="s">
        <v>29</v>
      </c>
      <c r="G12" s="95" t="s">
        <v>9</v>
      </c>
      <c r="H12" s="97"/>
      <c r="J12" s="48">
        <v>4</v>
      </c>
    </row>
    <row r="13" spans="1:10" s="3" customFormat="1" ht="25.5" customHeight="1">
      <c r="A13" s="24" t="s">
        <v>8</v>
      </c>
      <c r="B13" s="101" t="s">
        <v>43</v>
      </c>
      <c r="C13" s="102"/>
      <c r="D13" s="35"/>
      <c r="E13" s="50">
        <v>2</v>
      </c>
      <c r="F13" s="36">
        <f>SUM(D13*E13)</f>
        <v>0</v>
      </c>
      <c r="G13" s="92"/>
      <c r="H13" s="93"/>
      <c r="J13" s="48">
        <v>4.5</v>
      </c>
    </row>
    <row r="14" spans="1:10" s="3" customFormat="1" ht="25.5" customHeight="1">
      <c r="A14" s="24" t="s">
        <v>10</v>
      </c>
      <c r="B14" s="86" t="s">
        <v>44</v>
      </c>
      <c r="C14" s="87"/>
      <c r="D14" s="35"/>
      <c r="E14" s="50">
        <v>2</v>
      </c>
      <c r="F14" s="36">
        <f>SUM(D14*E14)</f>
        <v>0</v>
      </c>
      <c r="G14" s="92"/>
      <c r="H14" s="93"/>
      <c r="J14" s="48">
        <v>5</v>
      </c>
    </row>
    <row r="15" spans="1:10" s="3" customFormat="1" ht="25.5" customHeight="1" thickBot="1">
      <c r="A15" s="24" t="s">
        <v>11</v>
      </c>
      <c r="B15" s="86" t="s">
        <v>45</v>
      </c>
      <c r="C15" s="87"/>
      <c r="D15" s="35"/>
      <c r="E15" s="50">
        <v>1</v>
      </c>
      <c r="F15" s="36">
        <f>SUM(D15*E15)</f>
        <v>0</v>
      </c>
      <c r="G15" s="92"/>
      <c r="H15" s="93"/>
      <c r="J15" s="48">
        <v>5.5</v>
      </c>
    </row>
    <row r="16" spans="1:10" s="3" customFormat="1" ht="27" customHeight="1" thickBot="1" thickTop="1">
      <c r="A16" s="7"/>
      <c r="B16" s="8"/>
      <c r="C16" s="8"/>
      <c r="D16" s="8"/>
      <c r="E16" s="31"/>
      <c r="F16" s="32">
        <f>SUM(F13:F15)</f>
        <v>0</v>
      </c>
      <c r="G16" s="49" t="s">
        <v>59</v>
      </c>
      <c r="H16" s="26">
        <f>SUM(F16/5)</f>
        <v>0</v>
      </c>
      <c r="J16" s="48">
        <v>6</v>
      </c>
    </row>
    <row r="17" spans="1:5" s="3" customFormat="1" ht="9" customHeight="1" thickTop="1">
      <c r="A17" s="4"/>
      <c r="E17" s="9"/>
    </row>
    <row r="18" spans="1:8" s="5" customFormat="1" ht="24.75" customHeight="1">
      <c r="A18" s="99" t="s">
        <v>37</v>
      </c>
      <c r="B18" s="99"/>
      <c r="C18" s="99"/>
      <c r="D18" s="99"/>
      <c r="E18" s="99"/>
      <c r="F18" s="99"/>
      <c r="G18" s="99"/>
      <c r="H18" s="100"/>
    </row>
    <row r="19" spans="1:8" s="3" customFormat="1" ht="30" customHeight="1">
      <c r="A19" s="95" t="s">
        <v>7</v>
      </c>
      <c r="B19" s="96"/>
      <c r="C19" s="97"/>
      <c r="D19" s="33" t="s">
        <v>54</v>
      </c>
      <c r="E19" s="33" t="s">
        <v>56</v>
      </c>
      <c r="F19" s="34" t="s">
        <v>29</v>
      </c>
      <c r="G19" s="95" t="s">
        <v>9</v>
      </c>
      <c r="H19" s="97"/>
    </row>
    <row r="20" spans="1:8" s="3" customFormat="1" ht="25.5" customHeight="1">
      <c r="A20" s="24" t="s">
        <v>8</v>
      </c>
      <c r="B20" s="101" t="s">
        <v>43</v>
      </c>
      <c r="C20" s="102"/>
      <c r="D20" s="35"/>
      <c r="E20" s="50">
        <v>2</v>
      </c>
      <c r="F20" s="36">
        <f>SUM(D20*E20)</f>
        <v>0</v>
      </c>
      <c r="G20" s="92"/>
      <c r="H20" s="93"/>
    </row>
    <row r="21" spans="1:8" s="3" customFormat="1" ht="25.5" customHeight="1">
      <c r="A21" s="24" t="s">
        <v>10</v>
      </c>
      <c r="B21" s="86" t="s">
        <v>44</v>
      </c>
      <c r="C21" s="87"/>
      <c r="D21" s="35"/>
      <c r="E21" s="50">
        <v>2</v>
      </c>
      <c r="F21" s="36">
        <f>SUM(D21*E21)</f>
        <v>0</v>
      </c>
      <c r="G21" s="92"/>
      <c r="H21" s="93"/>
    </row>
    <row r="22" spans="1:8" s="3" customFormat="1" ht="25.5" customHeight="1" thickBot="1">
      <c r="A22" s="24" t="s">
        <v>11</v>
      </c>
      <c r="B22" s="86" t="s">
        <v>45</v>
      </c>
      <c r="C22" s="87"/>
      <c r="D22" s="35"/>
      <c r="E22" s="50">
        <v>1</v>
      </c>
      <c r="F22" s="36">
        <f>SUM(D22*E22)</f>
        <v>0</v>
      </c>
      <c r="G22" s="92"/>
      <c r="H22" s="93"/>
    </row>
    <row r="23" spans="1:8" s="3" customFormat="1" ht="27" customHeight="1" thickBot="1" thickTop="1">
      <c r="A23" s="7"/>
      <c r="B23" s="8"/>
      <c r="C23" s="8"/>
      <c r="D23" s="8"/>
      <c r="E23" s="31"/>
      <c r="F23" s="32">
        <f>SUM(F20:F22)</f>
        <v>0</v>
      </c>
      <c r="G23" s="49" t="s">
        <v>59</v>
      </c>
      <c r="H23" s="26">
        <f>SUM(F23/5)</f>
        <v>0</v>
      </c>
    </row>
    <row r="24" spans="1:5" s="3" customFormat="1" ht="10.5" customHeight="1" thickTop="1">
      <c r="A24" s="4"/>
      <c r="E24" s="9"/>
    </row>
    <row r="25" spans="1:8" s="5" customFormat="1" ht="24" customHeight="1">
      <c r="A25" s="99" t="s">
        <v>49</v>
      </c>
      <c r="B25" s="99"/>
      <c r="C25" s="99"/>
      <c r="D25" s="99"/>
      <c r="E25" s="99"/>
      <c r="F25" s="99"/>
      <c r="G25" s="99"/>
      <c r="H25" s="100"/>
    </row>
    <row r="26" spans="1:8" s="3" customFormat="1" ht="25.5" customHeight="1">
      <c r="A26" s="95" t="s">
        <v>7</v>
      </c>
      <c r="B26" s="96"/>
      <c r="C26" s="97"/>
      <c r="D26" s="33" t="s">
        <v>28</v>
      </c>
      <c r="E26" s="33" t="s">
        <v>56</v>
      </c>
      <c r="F26" s="34" t="s">
        <v>29</v>
      </c>
      <c r="G26" s="95" t="s">
        <v>9</v>
      </c>
      <c r="H26" s="97"/>
    </row>
    <row r="27" spans="1:8" s="3" customFormat="1" ht="24.75" customHeight="1">
      <c r="A27" s="24" t="s">
        <v>8</v>
      </c>
      <c r="B27" s="101" t="s">
        <v>47</v>
      </c>
      <c r="C27" s="102"/>
      <c r="D27" s="36">
        <f>H9</f>
        <v>0</v>
      </c>
      <c r="E27" s="51">
        <f>1/3</f>
        <v>0.3333333333333333</v>
      </c>
      <c r="F27" s="52">
        <f>D27*E27</f>
        <v>0</v>
      </c>
      <c r="G27" s="92"/>
      <c r="H27" s="93"/>
    </row>
    <row r="28" spans="1:8" s="3" customFormat="1" ht="24.75" customHeight="1" thickBot="1">
      <c r="A28" s="24" t="s">
        <v>10</v>
      </c>
      <c r="B28" s="86" t="s">
        <v>46</v>
      </c>
      <c r="C28" s="87"/>
      <c r="D28" s="36">
        <f>H16</f>
        <v>0</v>
      </c>
      <c r="E28" s="51">
        <f>2/3</f>
        <v>0.6666666666666666</v>
      </c>
      <c r="F28" s="52">
        <f>D28*E28</f>
        <v>0</v>
      </c>
      <c r="G28" s="92"/>
      <c r="H28" s="93"/>
    </row>
    <row r="29" spans="1:8" s="3" customFormat="1" ht="27" customHeight="1" thickBot="1" thickTop="1">
      <c r="A29" s="7"/>
      <c r="B29" s="8"/>
      <c r="C29" s="8"/>
      <c r="D29" s="8"/>
      <c r="E29" s="31"/>
      <c r="F29" s="32">
        <f>SUM(F27:F28)</f>
        <v>0</v>
      </c>
      <c r="G29" s="49" t="s">
        <v>60</v>
      </c>
      <c r="H29" s="27">
        <f>F29</f>
        <v>0</v>
      </c>
    </row>
    <row r="30" spans="1:8" s="47" customFormat="1" ht="6.75" customHeight="1" thickTop="1">
      <c r="A30" s="45"/>
      <c r="B30" s="45"/>
      <c r="C30" s="45"/>
      <c r="D30" s="43"/>
      <c r="E30" s="46"/>
      <c r="F30" s="43"/>
      <c r="G30" s="45"/>
      <c r="H30" s="45"/>
    </row>
    <row r="31" spans="1:8" s="5" customFormat="1" ht="12.75" customHeight="1">
      <c r="A31" s="88" t="s">
        <v>32</v>
      </c>
      <c r="B31" s="88"/>
      <c r="C31" s="88"/>
      <c r="D31" s="88"/>
      <c r="E31" s="88"/>
      <c r="F31" s="88"/>
      <c r="G31" s="88"/>
      <c r="H31" s="89"/>
    </row>
    <row r="32" spans="1:8" s="3" customFormat="1" ht="27" customHeight="1">
      <c r="A32" s="95"/>
      <c r="B32" s="96"/>
      <c r="C32" s="97"/>
      <c r="D32" s="33" t="s">
        <v>28</v>
      </c>
      <c r="E32" s="33" t="s">
        <v>61</v>
      </c>
      <c r="F32" s="34" t="s">
        <v>29</v>
      </c>
      <c r="G32" s="30" t="s">
        <v>9</v>
      </c>
      <c r="H32" s="6"/>
    </row>
    <row r="33" spans="1:8" s="3" customFormat="1" ht="28.5" customHeight="1">
      <c r="A33" s="24" t="s">
        <v>24</v>
      </c>
      <c r="B33" s="86" t="s">
        <v>50</v>
      </c>
      <c r="C33" s="87"/>
      <c r="D33" s="36">
        <f>H9</f>
        <v>0</v>
      </c>
      <c r="E33" s="51">
        <f>16+2/3</f>
        <v>16.666666666666668</v>
      </c>
      <c r="F33" s="52">
        <f>D33*E33</f>
        <v>0</v>
      </c>
      <c r="G33" s="92"/>
      <c r="H33" s="93"/>
    </row>
    <row r="34" spans="1:8" s="3" customFormat="1" ht="28.5" customHeight="1">
      <c r="A34" s="24" t="s">
        <v>25</v>
      </c>
      <c r="B34" s="86" t="s">
        <v>39</v>
      </c>
      <c r="C34" s="87"/>
      <c r="D34" s="36">
        <f>H16</f>
        <v>0</v>
      </c>
      <c r="E34" s="51">
        <f>33+1/3</f>
        <v>33.333333333333336</v>
      </c>
      <c r="F34" s="52">
        <f>D34*E34</f>
        <v>0</v>
      </c>
      <c r="G34" s="92"/>
      <c r="H34" s="93"/>
    </row>
    <row r="35" spans="1:8" s="3" customFormat="1" ht="29.25" customHeight="1">
      <c r="A35" s="24" t="s">
        <v>26</v>
      </c>
      <c r="B35" s="86" t="s">
        <v>13</v>
      </c>
      <c r="C35" s="87"/>
      <c r="D35" s="36">
        <f>H23</f>
        <v>0</v>
      </c>
      <c r="E35" s="50">
        <v>20</v>
      </c>
      <c r="F35" s="36">
        <f>SUM(D35*20)</f>
        <v>0</v>
      </c>
      <c r="G35" s="92"/>
      <c r="H35" s="93"/>
    </row>
    <row r="36" spans="1:8" s="3" customFormat="1" ht="28.5" customHeight="1">
      <c r="A36" s="24" t="s">
        <v>27</v>
      </c>
      <c r="B36" s="86" t="s">
        <v>14</v>
      </c>
      <c r="C36" s="87"/>
      <c r="D36" s="35"/>
      <c r="E36" s="50">
        <v>20</v>
      </c>
      <c r="F36" s="36">
        <f>SUM(D36*20)</f>
        <v>0</v>
      </c>
      <c r="G36" s="92"/>
      <c r="H36" s="93"/>
    </row>
    <row r="37" spans="1:8" s="3" customFormat="1" ht="30" customHeight="1" thickBot="1">
      <c r="A37" s="24" t="s">
        <v>38</v>
      </c>
      <c r="B37" s="86" t="s">
        <v>55</v>
      </c>
      <c r="C37" s="87"/>
      <c r="D37" s="35"/>
      <c r="E37" s="50">
        <v>10</v>
      </c>
      <c r="F37" s="36">
        <f>SUM(D37*10)</f>
        <v>0</v>
      </c>
      <c r="G37" s="92"/>
      <c r="H37" s="93"/>
    </row>
    <row r="38" spans="1:8" s="3" customFormat="1" ht="30" customHeight="1" thickBot="1" thickTop="1">
      <c r="A38" s="7"/>
      <c r="B38" s="8"/>
      <c r="C38" s="8"/>
      <c r="D38" s="8"/>
      <c r="E38" s="22"/>
      <c r="F38" s="25">
        <f>SUM(F33:F37)</f>
        <v>0</v>
      </c>
      <c r="G38" s="44" t="s">
        <v>57</v>
      </c>
      <c r="H38" s="27">
        <f>SUM(F38/100)</f>
        <v>0</v>
      </c>
    </row>
    <row r="39" spans="1:8" s="3" customFormat="1" ht="8.25" customHeight="1" thickTop="1">
      <c r="A39" s="4"/>
      <c r="E39" s="22"/>
      <c r="F39" s="10"/>
      <c r="G39" s="10"/>
      <c r="H39" s="22"/>
    </row>
    <row r="40" spans="1:8" s="3" customFormat="1" ht="19.5" customHeight="1">
      <c r="A40" s="98" t="s">
        <v>52</v>
      </c>
      <c r="B40" s="98"/>
      <c r="C40" s="98"/>
      <c r="D40" s="98"/>
      <c r="E40" s="98"/>
      <c r="F40" s="98"/>
      <c r="G40" s="98"/>
      <c r="H40" s="98"/>
    </row>
    <row r="41" spans="1:8" s="3" customFormat="1" ht="9" customHeight="1">
      <c r="A41" s="39"/>
      <c r="B41" s="1"/>
      <c r="C41" s="1"/>
      <c r="D41" s="1"/>
      <c r="E41" s="40"/>
      <c r="F41" s="1"/>
      <c r="G41" s="1"/>
      <c r="H41" s="1"/>
    </row>
    <row r="42" spans="1:8" s="3" customFormat="1" ht="49.5" customHeight="1">
      <c r="A42" s="106" t="s">
        <v>51</v>
      </c>
      <c r="B42" s="107"/>
      <c r="C42" s="107"/>
      <c r="D42" s="107"/>
      <c r="E42" s="107"/>
      <c r="F42" s="107"/>
      <c r="G42" s="107"/>
      <c r="H42" s="107"/>
    </row>
    <row r="43" spans="1:8" s="5" customFormat="1" ht="12" customHeight="1">
      <c r="A43" s="108" t="s">
        <v>31</v>
      </c>
      <c r="B43" s="108"/>
      <c r="C43" s="108"/>
      <c r="D43" s="108"/>
      <c r="E43" s="108"/>
      <c r="F43" s="108"/>
      <c r="G43" s="108"/>
      <c r="H43" s="109"/>
    </row>
    <row r="44" spans="1:5" s="3" customFormat="1" ht="6" customHeight="1">
      <c r="A44" s="4"/>
      <c r="E44" s="9"/>
    </row>
    <row r="45" spans="1:8" s="3" customFormat="1" ht="11.25">
      <c r="A45" s="112" t="s">
        <v>30</v>
      </c>
      <c r="B45" s="113"/>
      <c r="C45" s="113"/>
      <c r="D45" s="113"/>
      <c r="E45" s="1"/>
      <c r="F45" s="113" t="s">
        <v>12</v>
      </c>
      <c r="G45" s="113"/>
      <c r="H45" s="113"/>
    </row>
    <row r="46" spans="1:8" s="3" customFormat="1" ht="11.25">
      <c r="A46" s="113"/>
      <c r="B46" s="113"/>
      <c r="C46" s="113"/>
      <c r="D46" s="113"/>
      <c r="E46" s="1"/>
      <c r="F46" s="113"/>
      <c r="G46" s="113"/>
      <c r="H46" s="113"/>
    </row>
    <row r="47" spans="1:8" s="3" customFormat="1" ht="28.5" customHeight="1">
      <c r="A47" s="104"/>
      <c r="B47" s="105"/>
      <c r="C47" s="105"/>
      <c r="D47" s="105"/>
      <c r="F47" s="105"/>
      <c r="G47" s="105"/>
      <c r="H47" s="105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</sheetData>
  <sheetProtection password="CF73" sheet="1"/>
  <mergeCells count="54">
    <mergeCell ref="A12:C12"/>
    <mergeCell ref="A25:H25"/>
    <mergeCell ref="B27:C27"/>
    <mergeCell ref="B22:C22"/>
    <mergeCell ref="G12:H12"/>
    <mergeCell ref="G19:H19"/>
    <mergeCell ref="G26:H26"/>
    <mergeCell ref="A32:C32"/>
    <mergeCell ref="G33:H33"/>
    <mergeCell ref="G13:H13"/>
    <mergeCell ref="B14:C14"/>
    <mergeCell ref="B20:C20"/>
    <mergeCell ref="B21:C21"/>
    <mergeCell ref="G15:H15"/>
    <mergeCell ref="A45:D46"/>
    <mergeCell ref="F45:H46"/>
    <mergeCell ref="A26:C26"/>
    <mergeCell ref="B28:C28"/>
    <mergeCell ref="B33:C33"/>
    <mergeCell ref="A31:H31"/>
    <mergeCell ref="G28:H28"/>
    <mergeCell ref="G36:H36"/>
    <mergeCell ref="G37:H37"/>
    <mergeCell ref="B34:C34"/>
    <mergeCell ref="A47:D47"/>
    <mergeCell ref="F47:H47"/>
    <mergeCell ref="B35:C35"/>
    <mergeCell ref="A42:H42"/>
    <mergeCell ref="A43:H43"/>
    <mergeCell ref="A1:B1"/>
    <mergeCell ref="A3:H4"/>
    <mergeCell ref="F1:H1"/>
    <mergeCell ref="B7:D7"/>
    <mergeCell ref="F7:H7"/>
    <mergeCell ref="B8:D8"/>
    <mergeCell ref="A6:D6"/>
    <mergeCell ref="F6:H6"/>
    <mergeCell ref="A40:H40"/>
    <mergeCell ref="A19:C19"/>
    <mergeCell ref="G21:H21"/>
    <mergeCell ref="A18:H18"/>
    <mergeCell ref="B13:C13"/>
    <mergeCell ref="F8:H8"/>
    <mergeCell ref="G22:H22"/>
    <mergeCell ref="B36:C36"/>
    <mergeCell ref="B37:C37"/>
    <mergeCell ref="A11:H11"/>
    <mergeCell ref="F9:G9"/>
    <mergeCell ref="G20:H20"/>
    <mergeCell ref="B15:C15"/>
    <mergeCell ref="G14:H14"/>
    <mergeCell ref="G34:H34"/>
    <mergeCell ref="G35:H35"/>
    <mergeCell ref="G27:H2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E8 D13:D15 D20:D22 D37">
      <formula1>$J$6:$J$16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2013-04-18T14:02:20Z</cp:lastPrinted>
  <dcterms:created xsi:type="dcterms:W3CDTF">2006-01-30T14:36:36Z</dcterms:created>
  <dcterms:modified xsi:type="dcterms:W3CDTF">2014-07-08T09:13:03Z</dcterms:modified>
  <cp:category/>
  <cp:version/>
  <cp:contentType/>
  <cp:contentStatus/>
</cp:coreProperties>
</file>